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3 Уточн. бюджет 07.11\"/>
    </mc:Choice>
  </mc:AlternateContent>
  <xr:revisionPtr revIDLastSave="0" documentId="13_ncr:1_{BA1BD514-2C56-45A7-B120-7955D48925DF}" xr6:coauthVersionLast="38" xr6:coauthVersionMax="38" xr10:uidLastSave="{00000000-0000-0000-0000-000000000000}"/>
  <bookViews>
    <workbookView xWindow="0" yWindow="0" windowWidth="23040" windowHeight="9072" xr2:uid="{0BD13A60-B4A6-497F-B700-C391A41E6BDB}"/>
  </bookViews>
  <sheets>
    <sheet name="сесія 07.11 №8-66" sheetId="1" r:id="rId1"/>
  </sheets>
  <definedNames>
    <definedName name="_xlnm.Print_Titles" localSheetId="0">'сесія 07.11 №8-66'!$62:$63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" i="1" l="1"/>
  <c r="E112" i="1" l="1"/>
  <c r="E110" i="1"/>
  <c r="E108" i="1"/>
  <c r="E107" i="1" s="1"/>
  <c r="E105" i="1"/>
  <c r="E104" i="1"/>
  <c r="E103" i="1" s="1"/>
  <c r="E102" i="1" s="1"/>
  <c r="E117" i="1" s="1"/>
  <c r="E99" i="1"/>
  <c r="E96" i="1"/>
  <c r="E94" i="1"/>
  <c r="E92" i="1"/>
  <c r="E89" i="1"/>
  <c r="E88" i="1"/>
  <c r="E86" i="1"/>
  <c r="E84" i="1"/>
  <c r="E83" i="1"/>
  <c r="E82" i="1"/>
  <c r="E81" i="1"/>
  <c r="E79" i="1"/>
  <c r="E77" i="1"/>
  <c r="E75" i="1"/>
  <c r="E73" i="1"/>
  <c r="E72" i="1" s="1"/>
  <c r="E70" i="1"/>
  <c r="E68" i="1"/>
  <c r="E66" i="1"/>
  <c r="E65" i="1" s="1"/>
  <c r="E53" i="1"/>
  <c r="E52" i="1"/>
  <c r="E59" i="1" s="1"/>
  <c r="E51" i="1"/>
  <c r="E50" i="1"/>
  <c r="E48" i="1"/>
  <c r="E46" i="1"/>
  <c r="E44" i="1"/>
  <c r="E43" i="1"/>
  <c r="E42" i="1"/>
  <c r="E41" i="1"/>
  <c r="E40" i="1"/>
  <c r="E39" i="1"/>
  <c r="E38" i="1"/>
  <c r="E37" i="1"/>
  <c r="E36" i="1"/>
  <c r="E35" i="1"/>
  <c r="E34" i="1" s="1"/>
  <c r="E32" i="1"/>
  <c r="E31" i="1"/>
  <c r="E30" i="1"/>
  <c r="E28" i="1"/>
  <c r="E26" i="1"/>
  <c r="E25" i="1"/>
  <c r="E24" i="1"/>
  <c r="E22" i="1"/>
  <c r="E20" i="1"/>
  <c r="E18" i="1"/>
  <c r="E16" i="1"/>
  <c r="E116" i="1" l="1"/>
  <c r="E115" i="1"/>
  <c r="E58" i="1"/>
  <c r="E57" i="1" s="1"/>
</calcChain>
</file>

<file path=xl/sharedStrings.xml><?xml version="1.0" encoding="utf-8"?>
<sst xmlns="http://schemas.openxmlformats.org/spreadsheetml/2006/main" count="156" uniqueCount="80">
  <si>
    <t>Додаток 4</t>
  </si>
  <si>
    <t>до рішення сільської ради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</si>
  <si>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</si>
  <si>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</si>
  <si>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</si>
  <si>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</si>
  <si>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</si>
  <si>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</si>
  <si>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</si>
  <si>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</si>
  <si>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</si>
  <si>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</si>
  <si>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</si>
  <si>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</si>
  <si>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</si>
  <si>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</si>
  <si>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</si>
  <si>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</si>
  <si>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</si>
  <si>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</si>
  <si>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0410000000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</si>
  <si>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</si>
  <si>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</si>
  <si>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</si>
  <si>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на виконання доручень виборців депутатами обласної ради у 2025 році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</si>
  <si>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</si>
  <si>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</si>
  <si>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</si>
  <si>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</si>
  <si>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</si>
  <si>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</si>
  <si>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</si>
  <si>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для придбання мобільних автоматизованих місць адміністратора Центру надання адміністративних послуг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</si>
  <si>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</si>
  <si>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</si>
  <si>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</si>
  <si>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</si>
  <si>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</si>
  <si>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</si>
  <si>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</si>
  <si>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</si>
  <si>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</si>
  <si>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</si>
  <si>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</si>
  <si>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</si>
  <si>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</si>
  <si>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</si>
  <si>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</si>
  <si>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</si>
  <si>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на часткове забезпечення витрат Самарівської районної ради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</si>
  <si>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</si>
  <si>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</si>
  <si>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</si>
  <si>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</si>
  <si>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</si>
  <si>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</si>
  <si>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</si>
  <si>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</si>
  <si>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</si>
  <si>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</si>
  <si>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</si>
  <si>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</si>
  <si>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2025 – 2026 роки” </t>
  </si>
  <si>
    <t>9900000000</t>
  </si>
  <si>
    <t xml:space="preserve">на виконання заходів “Комплексна Програма забезпечення громадського порядку та громадської безпеки Піщанської сільської ради на 2025 рік” </t>
  </si>
  <si>
    <t xml:space="preserve">на виконання заходів “Програми заходів національного спротиву Піщанської сільської територіальної громади на                                   2025 рік” </t>
  </si>
  <si>
    <t>Військова частина 3036 Національної гвардії України</t>
  </si>
  <si>
    <t>Військова частина 3054 Національної гвардії України</t>
  </si>
  <si>
    <t xml:space="preserve">на виконання заходів “Програми надання фінансової підтримки військовій частині А 1615 Збройних сил України на 2025 рік” </t>
  </si>
  <si>
    <t xml:space="preserve">на виконання заходів “Програми підтримки органів виконавчої влади щодо впровадження державної політики у Самарівському районі на 2025-2026 роки” </t>
  </si>
  <si>
    <t xml:space="preserve">на виконання заходів “Програми територіальної оборони на 2025-2026 роки” </t>
  </si>
  <si>
    <t xml:space="preserve">на виконання заходів “Програма фінансової підтримки Головного управління ДПС у Дніпропетровській області                      на 2025 рік” </t>
  </si>
  <si>
    <t>ІІ. Трансферти із спеціального фонду бюджету</t>
  </si>
  <si>
    <t>на співфінансування на реалізацію публічного інвестиційного проекту на безперешкодний доступ до якісної освіти - шкільні автобуси</t>
  </si>
  <si>
    <t xml:space="preserve">на виконання заходів “Програми надання фінансової підтримки військовій частині А 1302 Збройних сил України на 2025 рік” </t>
  </si>
  <si>
    <t xml:space="preserve">на виконання заходів “Програми надання фінансової підтримки військовій частині А 1964 Збройних сил України на 2025 рік” </t>
  </si>
  <si>
    <t>Тетяна ФОМЕНКО</t>
  </si>
  <si>
    <t>Секретар сільської ради</t>
  </si>
  <si>
    <t>від 07.11.2025 № 8-66/VIII</t>
  </si>
  <si>
    <t>Військова частина А 7036 Збройних сил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</si>
</sst>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4" fontId="15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2" fillId="2" borderId="0" xfId="0" applyFont="1" applyFill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534E3-9B82-4609-AF4E-2E797BDD9C76}">
  <dimension ref="A1:F125"/>
  <sheetViews>
    <sheetView tabSelected="1" view="pageBreakPreview" topLeftCell="A54" zoomScale="60" zoomScaleNormal="100" workbookViewId="0">
      <selection activeCell="C108" sqref="C108:D108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21" style="5" customWidth="1"/>
    <col min="6" max="6" width="11.33203125" bestFit="1" customWidth="1"/>
  </cols>
  <sheetData>
    <row r="1" spans="1:5" ht="18" x14ac:dyDescent="0.35">
      <c r="A1" s="1"/>
      <c r="B1" s="2"/>
      <c r="D1" s="1" t="s">
        <v>0</v>
      </c>
      <c r="E1" s="3"/>
    </row>
    <row r="2" spans="1:5" ht="18" x14ac:dyDescent="0.35">
      <c r="A2" s="2"/>
      <c r="B2" s="2"/>
      <c r="D2" s="1" t="s">
        <v>1</v>
      </c>
      <c r="E2" s="3"/>
    </row>
    <row r="3" spans="1:5" ht="18" x14ac:dyDescent="0.35">
      <c r="A3" s="2"/>
      <c r="B3" s="2"/>
      <c r="D3" s="4" t="s">
        <v>78</v>
      </c>
      <c r="E3" s="3"/>
    </row>
    <row r="4" spans="1:5" ht="18" x14ac:dyDescent="0.3">
      <c r="A4" s="2"/>
      <c r="B4" s="2"/>
    </row>
    <row r="5" spans="1:5" ht="28.2" customHeight="1" x14ac:dyDescent="0.3">
      <c r="A5" s="6"/>
      <c r="B5" s="6"/>
    </row>
    <row r="6" spans="1:5" ht="31.95" customHeight="1" x14ac:dyDescent="0.3">
      <c r="A6" s="67" t="s">
        <v>2</v>
      </c>
      <c r="B6" s="67"/>
      <c r="C6" s="67"/>
      <c r="D6" s="67"/>
      <c r="E6" s="67"/>
    </row>
    <row r="7" spans="1:5" ht="18" x14ac:dyDescent="0.3">
      <c r="A7" s="68" t="s">
        <v>3</v>
      </c>
      <c r="B7" s="68"/>
      <c r="C7" s="68"/>
      <c r="D7" s="68"/>
      <c r="E7" s="68"/>
    </row>
    <row r="8" spans="1:5" ht="15.6" x14ac:dyDescent="0.3">
      <c r="A8" s="69" t="s">
        <v>4</v>
      </c>
      <c r="B8" s="69"/>
      <c r="C8" s="69"/>
      <c r="D8" s="69"/>
      <c r="E8" s="69"/>
    </row>
    <row r="9" spans="1:5" x14ac:dyDescent="0.3">
      <c r="A9" s="7"/>
      <c r="B9" s="7"/>
    </row>
    <row r="10" spans="1:5" ht="17.399999999999999" x14ac:dyDescent="0.3">
      <c r="A10" s="67" t="s">
        <v>5</v>
      </c>
      <c r="B10" s="67"/>
      <c r="C10" s="67"/>
      <c r="D10" s="67"/>
      <c r="E10" s="67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6</v>
      </c>
    </row>
    <row r="13" spans="1:5" ht="51.75" customHeight="1" thickBot="1" x14ac:dyDescent="0.35">
      <c r="A13" s="11" t="s">
        <v>7</v>
      </c>
      <c r="B13" s="70" t="s">
        <v>8</v>
      </c>
      <c r="C13" s="71"/>
      <c r="D13" s="72"/>
      <c r="E13" s="12" t="s">
        <v>9</v>
      </c>
    </row>
    <row r="14" spans="1:5" ht="21.75" customHeight="1" thickBot="1" x14ac:dyDescent="0.35">
      <c r="A14" s="11">
        <v>1</v>
      </c>
      <c r="B14" s="70">
        <v>2</v>
      </c>
      <c r="C14" s="71"/>
      <c r="D14" s="72"/>
      <c r="E14" s="12">
        <v>3</v>
      </c>
    </row>
    <row r="15" spans="1:5" s="13" customFormat="1" ht="27" customHeight="1" thickBot="1" x14ac:dyDescent="0.35">
      <c r="A15" s="58" t="s">
        <v>10</v>
      </c>
      <c r="B15" s="59"/>
      <c r="C15" s="59"/>
      <c r="D15" s="59"/>
      <c r="E15" s="60"/>
    </row>
    <row r="16" spans="1:5" s="13" customFormat="1" ht="35.25" hidden="1" customHeight="1" x14ac:dyDescent="0.3">
      <c r="A16" s="14">
        <v>41020100</v>
      </c>
      <c r="B16" s="61" t="s">
        <v>11</v>
      </c>
      <c r="C16" s="62"/>
      <c r="D16" s="63"/>
      <c r="E16" s="15">
        <f>E17</f>
        <v>0</v>
      </c>
    </row>
    <row r="17" spans="1:5" ht="33" hidden="1" customHeight="1" x14ac:dyDescent="0.3">
      <c r="A17" s="16">
        <v>99000000000</v>
      </c>
      <c r="B17" s="64" t="s">
        <v>12</v>
      </c>
      <c r="C17" s="65"/>
      <c r="D17" s="66"/>
      <c r="E17" s="17"/>
    </row>
    <row r="18" spans="1:5" s="13" customFormat="1" ht="37.5" hidden="1" customHeight="1" x14ac:dyDescent="0.3">
      <c r="A18" s="14">
        <v>41033900</v>
      </c>
      <c r="B18" s="61" t="s">
        <v>13</v>
      </c>
      <c r="C18" s="62"/>
      <c r="D18" s="63"/>
      <c r="E18" s="15">
        <f>E19</f>
        <v>0</v>
      </c>
    </row>
    <row r="19" spans="1:5" ht="37.5" hidden="1" customHeight="1" x14ac:dyDescent="0.3">
      <c r="A19" s="16">
        <v>99000000000</v>
      </c>
      <c r="B19" s="64" t="s">
        <v>12</v>
      </c>
      <c r="C19" s="65"/>
      <c r="D19" s="66"/>
      <c r="E19" s="17"/>
    </row>
    <row r="20" spans="1:5" s="13" customFormat="1" ht="36.6" hidden="1" customHeight="1" x14ac:dyDescent="0.3">
      <c r="A20" s="14">
        <v>41033300</v>
      </c>
      <c r="B20" s="61" t="s">
        <v>14</v>
      </c>
      <c r="C20" s="62"/>
      <c r="D20" s="63"/>
      <c r="E20" s="15">
        <f>E21</f>
        <v>0</v>
      </c>
    </row>
    <row r="21" spans="1:5" ht="28.95" hidden="1" customHeight="1" x14ac:dyDescent="0.3">
      <c r="A21" s="16">
        <v>9900000000</v>
      </c>
      <c r="B21" s="64" t="s">
        <v>12</v>
      </c>
      <c r="C21" s="65"/>
      <c r="D21" s="66"/>
      <c r="E21" s="17">
        <v>0</v>
      </c>
    </row>
    <row r="22" spans="1:5" ht="43.2" customHeight="1" thickBot="1" x14ac:dyDescent="0.35">
      <c r="A22" s="14">
        <v>41031100</v>
      </c>
      <c r="B22" s="61" t="s">
        <v>15</v>
      </c>
      <c r="C22" s="62"/>
      <c r="D22" s="63"/>
      <c r="E22" s="18">
        <f>E23</f>
        <v>2415300</v>
      </c>
    </row>
    <row r="23" spans="1:5" ht="28.95" customHeight="1" thickBot="1" x14ac:dyDescent="0.35">
      <c r="A23" s="16">
        <v>9900000000</v>
      </c>
      <c r="B23" s="64" t="s">
        <v>12</v>
      </c>
      <c r="C23" s="65"/>
      <c r="D23" s="66"/>
      <c r="E23" s="19">
        <v>2415300</v>
      </c>
    </row>
    <row r="24" spans="1:5" ht="37.950000000000003" customHeight="1" thickBot="1" x14ac:dyDescent="0.35">
      <c r="A24" s="14">
        <v>41033900</v>
      </c>
      <c r="B24" s="61" t="s">
        <v>13</v>
      </c>
      <c r="C24" s="62"/>
      <c r="D24" s="63"/>
      <c r="E24" s="18">
        <f>E25</f>
        <v>54253400</v>
      </c>
    </row>
    <row r="25" spans="1:5" ht="28.95" customHeight="1" thickBot="1" x14ac:dyDescent="0.35">
      <c r="A25" s="16">
        <v>9900000000</v>
      </c>
      <c r="B25" s="64" t="s">
        <v>12</v>
      </c>
      <c r="C25" s="65"/>
      <c r="D25" s="66"/>
      <c r="E25" s="19">
        <f>36196200+18057200</f>
        <v>54253400</v>
      </c>
    </row>
    <row r="26" spans="1:5" ht="54" customHeight="1" thickBot="1" x14ac:dyDescent="0.35">
      <c r="A26" s="14">
        <v>41035400</v>
      </c>
      <c r="B26" s="61" t="s">
        <v>16</v>
      </c>
      <c r="C26" s="62"/>
      <c r="D26" s="63"/>
      <c r="E26" s="18">
        <f>E27</f>
        <v>161400</v>
      </c>
    </row>
    <row r="27" spans="1:5" ht="28.95" customHeight="1" thickBot="1" x14ac:dyDescent="0.35">
      <c r="A27" s="16">
        <v>9900000000</v>
      </c>
      <c r="B27" s="64" t="s">
        <v>12</v>
      </c>
      <c r="C27" s="65"/>
      <c r="D27" s="66"/>
      <c r="E27" s="19">
        <v>161400</v>
      </c>
    </row>
    <row r="28" spans="1:5" ht="67.95" customHeight="1" thickBot="1" x14ac:dyDescent="0.35">
      <c r="A28" s="14">
        <v>41036000</v>
      </c>
      <c r="B28" s="61" t="s">
        <v>17</v>
      </c>
      <c r="C28" s="62"/>
      <c r="D28" s="63"/>
      <c r="E28" s="18">
        <f>E29</f>
        <v>760800</v>
      </c>
    </row>
    <row r="29" spans="1:5" ht="28.95" customHeight="1" thickBot="1" x14ac:dyDescent="0.35">
      <c r="A29" s="16">
        <v>9900000000</v>
      </c>
      <c r="B29" s="64" t="s">
        <v>12</v>
      </c>
      <c r="C29" s="65"/>
      <c r="D29" s="66"/>
      <c r="E29" s="19">
        <v>760800</v>
      </c>
    </row>
    <row r="30" spans="1:5" ht="54" customHeight="1" thickBot="1" x14ac:dyDescent="0.35">
      <c r="A30" s="14">
        <v>41036300</v>
      </c>
      <c r="B30" s="61" t="s">
        <v>18</v>
      </c>
      <c r="C30" s="62"/>
      <c r="D30" s="63"/>
      <c r="E30" s="18">
        <f>E31</f>
        <v>5311000</v>
      </c>
    </row>
    <row r="31" spans="1:5" ht="28.95" customHeight="1" thickBot="1" x14ac:dyDescent="0.35">
      <c r="A31" s="16">
        <v>9900000000</v>
      </c>
      <c r="B31" s="64" t="s">
        <v>12</v>
      </c>
      <c r="C31" s="65"/>
      <c r="D31" s="66"/>
      <c r="E31" s="19">
        <f>2232800+45100+3033100</f>
        <v>5311000</v>
      </c>
    </row>
    <row r="32" spans="1:5" ht="216" customHeight="1" thickBot="1" x14ac:dyDescent="0.35">
      <c r="A32" s="14">
        <v>41050200</v>
      </c>
      <c r="B32" s="73" t="s">
        <v>19</v>
      </c>
      <c r="C32" s="74"/>
      <c r="D32" s="75"/>
      <c r="E32" s="18">
        <f>E33</f>
        <v>3934118.37</v>
      </c>
    </row>
    <row r="33" spans="1:5" ht="28.95" customHeight="1" thickBot="1" x14ac:dyDescent="0.35">
      <c r="A33" s="20" t="s">
        <v>20</v>
      </c>
      <c r="B33" s="65" t="s">
        <v>21</v>
      </c>
      <c r="C33" s="65"/>
      <c r="D33" s="66"/>
      <c r="E33" s="19">
        <v>3934118.37</v>
      </c>
    </row>
    <row r="34" spans="1:5" s="13" customFormat="1" ht="28.95" customHeight="1" thickBot="1" x14ac:dyDescent="0.35">
      <c r="A34" s="14">
        <v>41053900</v>
      </c>
      <c r="B34" s="61" t="s">
        <v>22</v>
      </c>
      <c r="C34" s="62"/>
      <c r="D34" s="63"/>
      <c r="E34" s="18">
        <f>E35+E37</f>
        <v>1105707</v>
      </c>
    </row>
    <row r="35" spans="1:5" s="13" customFormat="1" ht="52.95" customHeight="1" thickBot="1" x14ac:dyDescent="0.35">
      <c r="A35" s="21"/>
      <c r="B35" s="78" t="s">
        <v>23</v>
      </c>
      <c r="C35" s="76"/>
      <c r="D35" s="77"/>
      <c r="E35" s="18">
        <f>E36</f>
        <v>27690</v>
      </c>
    </row>
    <row r="36" spans="1:5" ht="28.95" customHeight="1" thickBot="1" x14ac:dyDescent="0.35">
      <c r="A36" s="20" t="s">
        <v>20</v>
      </c>
      <c r="B36" s="65" t="s">
        <v>21</v>
      </c>
      <c r="C36" s="65"/>
      <c r="D36" s="66"/>
      <c r="E36" s="22">
        <f>22282+5408</f>
        <v>27690</v>
      </c>
    </row>
    <row r="37" spans="1:5" ht="33" customHeight="1" thickBot="1" x14ac:dyDescent="0.35">
      <c r="A37" s="21"/>
      <c r="B37" s="78" t="s">
        <v>24</v>
      </c>
      <c r="C37" s="76"/>
      <c r="D37" s="77"/>
      <c r="E37" s="18">
        <f>E38</f>
        <v>1078017</v>
      </c>
    </row>
    <row r="38" spans="1:5" ht="28.95" customHeight="1" thickBot="1" x14ac:dyDescent="0.35">
      <c r="A38" s="20" t="s">
        <v>20</v>
      </c>
      <c r="B38" s="65" t="s">
        <v>21</v>
      </c>
      <c r="C38" s="65"/>
      <c r="D38" s="66"/>
      <c r="E38" s="22">
        <f>775862+302155</f>
        <v>1078017</v>
      </c>
    </row>
    <row r="39" spans="1:5" s="13" customFormat="1" ht="84.6" customHeight="1" thickBot="1" x14ac:dyDescent="0.35">
      <c r="A39" s="14">
        <v>41059300</v>
      </c>
      <c r="B39" s="61" t="s">
        <v>25</v>
      </c>
      <c r="C39" s="62"/>
      <c r="D39" s="63"/>
      <c r="E39" s="18">
        <f>E40</f>
        <v>276435</v>
      </c>
    </row>
    <row r="40" spans="1:5" ht="28.95" customHeight="1" thickBot="1" x14ac:dyDescent="0.35">
      <c r="A40" s="20" t="s">
        <v>20</v>
      </c>
      <c r="B40" s="65" t="s">
        <v>21</v>
      </c>
      <c r="C40" s="65"/>
      <c r="D40" s="66"/>
      <c r="E40" s="22">
        <f>153575+122860</f>
        <v>276435</v>
      </c>
    </row>
    <row r="41" spans="1:5" ht="94.2" hidden="1" customHeight="1" x14ac:dyDescent="0.3">
      <c r="A41" s="23"/>
      <c r="B41" s="76" t="s">
        <v>26</v>
      </c>
      <c r="C41" s="76"/>
      <c r="D41" s="77"/>
      <c r="E41" s="24">
        <f>E42</f>
        <v>0</v>
      </c>
    </row>
    <row r="42" spans="1:5" ht="28.95" hidden="1" customHeight="1" x14ac:dyDescent="0.3">
      <c r="A42" s="20" t="s">
        <v>27</v>
      </c>
      <c r="B42" s="65" t="s">
        <v>28</v>
      </c>
      <c r="C42" s="65"/>
      <c r="D42" s="66"/>
      <c r="E42" s="25">
        <f>73000-73000</f>
        <v>0</v>
      </c>
    </row>
    <row r="43" spans="1:5" ht="97.95" hidden="1" customHeight="1" x14ac:dyDescent="0.3">
      <c r="A43" s="23"/>
      <c r="B43" s="76" t="s">
        <v>29</v>
      </c>
      <c r="C43" s="76"/>
      <c r="D43" s="77"/>
      <c r="E43" s="26">
        <f>E44</f>
        <v>0</v>
      </c>
    </row>
    <row r="44" spans="1:5" ht="28.95" hidden="1" customHeight="1" x14ac:dyDescent="0.3">
      <c r="A44" s="20" t="s">
        <v>27</v>
      </c>
      <c r="B44" s="65" t="s">
        <v>28</v>
      </c>
      <c r="C44" s="65"/>
      <c r="D44" s="66"/>
      <c r="E44" s="27">
        <f>57000-57000</f>
        <v>0</v>
      </c>
    </row>
    <row r="45" spans="1:5" s="13" customFormat="1" ht="24" customHeight="1" thickBot="1" x14ac:dyDescent="0.35">
      <c r="A45" s="82" t="s">
        <v>30</v>
      </c>
      <c r="B45" s="83"/>
      <c r="C45" s="83"/>
      <c r="D45" s="83"/>
      <c r="E45" s="84"/>
    </row>
    <row r="46" spans="1:5" s="13" customFormat="1" ht="24" customHeight="1" thickBot="1" x14ac:dyDescent="0.35">
      <c r="A46" s="14">
        <v>41033900</v>
      </c>
      <c r="B46" s="61" t="s">
        <v>13</v>
      </c>
      <c r="C46" s="62"/>
      <c r="D46" s="63"/>
      <c r="E46" s="18">
        <f>E47</f>
        <v>960200</v>
      </c>
    </row>
    <row r="47" spans="1:5" s="13" customFormat="1" ht="24" customHeight="1" thickBot="1" x14ac:dyDescent="0.35">
      <c r="A47" s="16">
        <v>9900000000</v>
      </c>
      <c r="B47" s="64" t="s">
        <v>12</v>
      </c>
      <c r="C47" s="65"/>
      <c r="D47" s="66"/>
      <c r="E47" s="19">
        <v>960200</v>
      </c>
    </row>
    <row r="48" spans="1:5" s="13" customFormat="1" ht="46.8" customHeight="1" thickBot="1" x14ac:dyDescent="0.35">
      <c r="A48" s="14">
        <v>41035400</v>
      </c>
      <c r="B48" s="61" t="s">
        <v>16</v>
      </c>
      <c r="C48" s="62"/>
      <c r="D48" s="63"/>
      <c r="E48" s="18">
        <f>E49</f>
        <v>89400</v>
      </c>
    </row>
    <row r="49" spans="1:6" s="13" customFormat="1" ht="24" customHeight="1" thickBot="1" x14ac:dyDescent="0.35">
      <c r="A49" s="16">
        <v>9900000000</v>
      </c>
      <c r="B49" s="64" t="s">
        <v>12</v>
      </c>
      <c r="C49" s="65"/>
      <c r="D49" s="66"/>
      <c r="E49" s="19">
        <v>89400</v>
      </c>
    </row>
    <row r="50" spans="1:6" s="13" customFormat="1" ht="70.2" customHeight="1" thickBot="1" x14ac:dyDescent="0.35">
      <c r="A50" s="14">
        <v>41037400</v>
      </c>
      <c r="B50" s="61" t="s">
        <v>31</v>
      </c>
      <c r="C50" s="62"/>
      <c r="D50" s="63"/>
      <c r="E50" s="28">
        <f>E51</f>
        <v>363100</v>
      </c>
    </row>
    <row r="51" spans="1:6" s="13" customFormat="1" ht="24" customHeight="1" thickBot="1" x14ac:dyDescent="0.35">
      <c r="A51" s="16">
        <v>9900000000</v>
      </c>
      <c r="B51" s="64" t="s">
        <v>12</v>
      </c>
      <c r="C51" s="65"/>
      <c r="D51" s="66"/>
      <c r="E51" s="19">
        <f>181500+181600</f>
        <v>363100</v>
      </c>
    </row>
    <row r="52" spans="1:6" s="13" customFormat="1" ht="18.600000000000001" customHeight="1" thickBot="1" x14ac:dyDescent="0.35">
      <c r="A52" s="14">
        <v>41053900</v>
      </c>
      <c r="B52" s="61" t="s">
        <v>22</v>
      </c>
      <c r="C52" s="62"/>
      <c r="D52" s="63"/>
      <c r="E52" s="18">
        <f>E53</f>
        <v>50000</v>
      </c>
    </row>
    <row r="53" spans="1:6" s="13" customFormat="1" ht="52.95" customHeight="1" thickBot="1" x14ac:dyDescent="0.35">
      <c r="A53" s="21"/>
      <c r="B53" s="78" t="s">
        <v>32</v>
      </c>
      <c r="C53" s="76"/>
      <c r="D53" s="77"/>
      <c r="E53" s="18">
        <f>E54</f>
        <v>50000</v>
      </c>
    </row>
    <row r="54" spans="1:6" ht="28.95" customHeight="1" thickBot="1" x14ac:dyDescent="0.35">
      <c r="A54" s="20" t="s">
        <v>20</v>
      </c>
      <c r="B54" s="65" t="s">
        <v>21</v>
      </c>
      <c r="C54" s="65"/>
      <c r="D54" s="66"/>
      <c r="E54" s="22">
        <v>50000</v>
      </c>
    </row>
    <row r="55" spans="1:6" s="13" customFormat="1" ht="18.600000000000001" customHeight="1" thickBot="1" x14ac:dyDescent="0.35">
      <c r="A55" s="14"/>
      <c r="B55" s="29"/>
      <c r="C55" s="30"/>
      <c r="D55" s="31"/>
      <c r="E55" s="26"/>
    </row>
    <row r="56" spans="1:6" ht="12" customHeight="1" thickBot="1" x14ac:dyDescent="0.35">
      <c r="A56" s="32"/>
      <c r="B56" s="79"/>
      <c r="C56" s="80"/>
      <c r="D56" s="81"/>
      <c r="E56" s="33"/>
    </row>
    <row r="57" spans="1:6" s="13" customFormat="1" ht="21.6" customHeight="1" thickBot="1" x14ac:dyDescent="0.35">
      <c r="A57" s="14" t="s">
        <v>33</v>
      </c>
      <c r="B57" s="58" t="s">
        <v>34</v>
      </c>
      <c r="C57" s="59"/>
      <c r="D57" s="60"/>
      <c r="E57" s="18">
        <f>SUM(E58:E59)</f>
        <v>69680860.370000005</v>
      </c>
      <c r="F57" s="34"/>
    </row>
    <row r="58" spans="1:6" ht="19.95" customHeight="1" thickBot="1" x14ac:dyDescent="0.35">
      <c r="A58" s="16" t="s">
        <v>33</v>
      </c>
      <c r="B58" s="79" t="s">
        <v>35</v>
      </c>
      <c r="C58" s="80"/>
      <c r="D58" s="81"/>
      <c r="E58" s="35">
        <f>E24+E39+E26+E30+E28+E34+E32+E22</f>
        <v>68218160.370000005</v>
      </c>
      <c r="F58" s="34"/>
    </row>
    <row r="59" spans="1:6" ht="20.399999999999999" customHeight="1" thickBot="1" x14ac:dyDescent="0.35">
      <c r="A59" s="16" t="s">
        <v>33</v>
      </c>
      <c r="B59" s="79" t="s">
        <v>36</v>
      </c>
      <c r="C59" s="80"/>
      <c r="D59" s="81"/>
      <c r="E59" s="36">
        <f>E52+E46+E50+E48</f>
        <v>1462700</v>
      </c>
      <c r="F59" s="34"/>
    </row>
    <row r="60" spans="1:6" ht="35.25" customHeight="1" x14ac:dyDescent="0.3">
      <c r="A60" s="89" t="s">
        <v>37</v>
      </c>
      <c r="B60" s="89"/>
      <c r="C60" s="89"/>
      <c r="D60" s="89"/>
      <c r="E60" s="89"/>
    </row>
    <row r="61" spans="1:6" ht="16.2" thickBot="1" x14ac:dyDescent="0.35">
      <c r="A61" s="9"/>
      <c r="B61" s="9"/>
      <c r="C61" s="9"/>
      <c r="D61" s="9"/>
      <c r="E61" s="10" t="s">
        <v>38</v>
      </c>
    </row>
    <row r="62" spans="1:6" ht="94.95" customHeight="1" thickBot="1" x14ac:dyDescent="0.35">
      <c r="A62" s="11" t="s">
        <v>39</v>
      </c>
      <c r="B62" s="11" t="s">
        <v>40</v>
      </c>
      <c r="C62" s="70" t="s">
        <v>41</v>
      </c>
      <c r="D62" s="72"/>
      <c r="E62" s="12" t="s">
        <v>9</v>
      </c>
    </row>
    <row r="63" spans="1:6" ht="16.2" thickBot="1" x14ac:dyDescent="0.35">
      <c r="A63" s="37">
        <v>1</v>
      </c>
      <c r="B63" s="38">
        <v>2</v>
      </c>
      <c r="C63" s="70">
        <v>3</v>
      </c>
      <c r="D63" s="72"/>
      <c r="E63" s="39">
        <v>4</v>
      </c>
    </row>
    <row r="64" spans="1:6" s="13" customFormat="1" ht="28.2" customHeight="1" thickBot="1" x14ac:dyDescent="0.35">
      <c r="A64" s="58" t="s">
        <v>42</v>
      </c>
      <c r="B64" s="59"/>
      <c r="C64" s="59"/>
      <c r="D64" s="59"/>
      <c r="E64" s="60"/>
    </row>
    <row r="65" spans="1:5" s="13" customFormat="1" ht="28.2" customHeight="1" thickBot="1" x14ac:dyDescent="0.35">
      <c r="A65" s="40" t="s">
        <v>43</v>
      </c>
      <c r="B65" s="41">
        <v>9150</v>
      </c>
      <c r="C65" s="61" t="s">
        <v>44</v>
      </c>
      <c r="D65" s="63"/>
      <c r="E65" s="24">
        <f>E66+E68+E70</f>
        <v>296400</v>
      </c>
    </row>
    <row r="66" spans="1:5" s="13" customFormat="1" ht="34.200000000000003" customHeight="1" thickBot="1" x14ac:dyDescent="0.35">
      <c r="A66" s="40"/>
      <c r="B66" s="41"/>
      <c r="C66" s="85" t="s">
        <v>45</v>
      </c>
      <c r="D66" s="86"/>
      <c r="E66" s="24">
        <f>E67</f>
        <v>146400</v>
      </c>
    </row>
    <row r="67" spans="1:5" s="13" customFormat="1" ht="28.2" customHeight="1" thickBot="1" x14ac:dyDescent="0.35">
      <c r="A67" s="42" t="s">
        <v>46</v>
      </c>
      <c r="B67" s="43"/>
      <c r="C67" s="64" t="s">
        <v>47</v>
      </c>
      <c r="D67" s="66"/>
      <c r="E67" s="44">
        <v>146400</v>
      </c>
    </row>
    <row r="68" spans="1:5" s="48" customFormat="1" ht="46.95" customHeight="1" thickBot="1" x14ac:dyDescent="0.35">
      <c r="A68" s="45"/>
      <c r="B68" s="46"/>
      <c r="C68" s="87" t="s">
        <v>48</v>
      </c>
      <c r="D68" s="88"/>
      <c r="E68" s="47">
        <f>E69</f>
        <v>100000</v>
      </c>
    </row>
    <row r="69" spans="1:5" s="13" customFormat="1" ht="28.95" customHeight="1" thickBot="1" x14ac:dyDescent="0.35">
      <c r="A69" s="42" t="s">
        <v>46</v>
      </c>
      <c r="B69" s="43"/>
      <c r="C69" s="64" t="s">
        <v>47</v>
      </c>
      <c r="D69" s="66"/>
      <c r="E69" s="44">
        <v>100000</v>
      </c>
    </row>
    <row r="70" spans="1:5" s="13" customFormat="1" ht="42.6" customHeight="1" thickBot="1" x14ac:dyDescent="0.35">
      <c r="A70" s="45"/>
      <c r="B70" s="46"/>
      <c r="C70" s="87" t="s">
        <v>49</v>
      </c>
      <c r="D70" s="88"/>
      <c r="E70" s="47">
        <f>E71</f>
        <v>50000</v>
      </c>
    </row>
    <row r="71" spans="1:5" s="13" customFormat="1" ht="28.95" customHeight="1" thickBot="1" x14ac:dyDescent="0.35">
      <c r="A71" s="42" t="s">
        <v>46</v>
      </c>
      <c r="B71" s="43"/>
      <c r="C71" s="64" t="s">
        <v>47</v>
      </c>
      <c r="D71" s="66"/>
      <c r="E71" s="44">
        <v>50000</v>
      </c>
    </row>
    <row r="72" spans="1:5" s="13" customFormat="1" ht="21.6" customHeight="1" thickBot="1" x14ac:dyDescent="0.35">
      <c r="A72" s="40" t="s">
        <v>50</v>
      </c>
      <c r="B72" s="41">
        <v>9770</v>
      </c>
      <c r="C72" s="61" t="s">
        <v>51</v>
      </c>
      <c r="D72" s="63"/>
      <c r="E72" s="24">
        <f>E73+E79+E81+E75+E77</f>
        <v>4591708</v>
      </c>
    </row>
    <row r="73" spans="1:5" s="13" customFormat="1" ht="80.400000000000006" customHeight="1" thickBot="1" x14ac:dyDescent="0.35">
      <c r="A73" s="40"/>
      <c r="B73" s="41"/>
      <c r="C73" s="78" t="s">
        <v>52</v>
      </c>
      <c r="D73" s="77"/>
      <c r="E73" s="24">
        <f>E74</f>
        <v>55200</v>
      </c>
    </row>
    <row r="74" spans="1:5" ht="22.95" customHeight="1" thickBot="1" x14ac:dyDescent="0.35">
      <c r="A74" s="42" t="s">
        <v>20</v>
      </c>
      <c r="B74" s="43"/>
      <c r="C74" s="64" t="s">
        <v>53</v>
      </c>
      <c r="D74" s="66"/>
      <c r="E74" s="44">
        <v>55200</v>
      </c>
    </row>
    <row r="75" spans="1:5" s="13" customFormat="1" ht="64.2" customHeight="1" thickBot="1" x14ac:dyDescent="0.35">
      <c r="A75" s="40"/>
      <c r="B75" s="41"/>
      <c r="C75" s="90" t="s">
        <v>54</v>
      </c>
      <c r="D75" s="91"/>
      <c r="E75" s="24">
        <f>E76</f>
        <v>806000</v>
      </c>
    </row>
    <row r="76" spans="1:5" ht="28.95" customHeight="1" thickBot="1" x14ac:dyDescent="0.35">
      <c r="A76" s="42" t="s">
        <v>20</v>
      </c>
      <c r="B76" s="43"/>
      <c r="C76" s="64" t="s">
        <v>53</v>
      </c>
      <c r="D76" s="66"/>
      <c r="E76" s="44">
        <v>806000</v>
      </c>
    </row>
    <row r="77" spans="1:5" ht="66.599999999999994" customHeight="1" thickBot="1" x14ac:dyDescent="0.35">
      <c r="A77" s="42"/>
      <c r="B77" s="43"/>
      <c r="C77" s="78" t="s">
        <v>55</v>
      </c>
      <c r="D77" s="77"/>
      <c r="E77" s="47">
        <f>E78</f>
        <v>100000</v>
      </c>
    </row>
    <row r="78" spans="1:5" ht="28.95" customHeight="1" thickBot="1" x14ac:dyDescent="0.35">
      <c r="A78" s="42" t="s">
        <v>46</v>
      </c>
      <c r="B78" s="43"/>
      <c r="C78" s="64" t="s">
        <v>47</v>
      </c>
      <c r="D78" s="66"/>
      <c r="E78" s="44">
        <v>100000</v>
      </c>
    </row>
    <row r="79" spans="1:5" ht="46.2" customHeight="1" thickBot="1" x14ac:dyDescent="0.35">
      <c r="A79" s="40"/>
      <c r="B79" s="41"/>
      <c r="C79" s="78" t="s">
        <v>56</v>
      </c>
      <c r="D79" s="77"/>
      <c r="E79" s="24">
        <f>E80</f>
        <v>3250000</v>
      </c>
    </row>
    <row r="80" spans="1:5" ht="21.6" customHeight="1" thickBot="1" x14ac:dyDescent="0.35">
      <c r="A80" s="42" t="s">
        <v>57</v>
      </c>
      <c r="B80" s="43"/>
      <c r="C80" s="64" t="s">
        <v>58</v>
      </c>
      <c r="D80" s="66"/>
      <c r="E80" s="44">
        <v>3250000</v>
      </c>
    </row>
    <row r="81" spans="1:5" ht="43.2" customHeight="1" thickBot="1" x14ac:dyDescent="0.35">
      <c r="A81" s="42"/>
      <c r="B81" s="43"/>
      <c r="C81" s="78" t="s">
        <v>59</v>
      </c>
      <c r="D81" s="77"/>
      <c r="E81" s="24">
        <f>E82</f>
        <v>380508</v>
      </c>
    </row>
    <row r="82" spans="1:5" ht="23.4" customHeight="1" thickBot="1" x14ac:dyDescent="0.35">
      <c r="A82" s="42" t="s">
        <v>57</v>
      </c>
      <c r="B82" s="43"/>
      <c r="C82" s="64" t="s">
        <v>58</v>
      </c>
      <c r="D82" s="66"/>
      <c r="E82" s="44">
        <f>350000+30508</f>
        <v>380508</v>
      </c>
    </row>
    <row r="83" spans="1:5" ht="66" customHeight="1" thickBot="1" x14ac:dyDescent="0.35">
      <c r="A83" s="40" t="s">
        <v>60</v>
      </c>
      <c r="B83" s="41">
        <v>9800</v>
      </c>
      <c r="C83" s="100" t="s">
        <v>61</v>
      </c>
      <c r="D83" s="101"/>
      <c r="E83" s="24">
        <f>E84+E86+E88+E92+E99+E94+E96</f>
        <v>3078000</v>
      </c>
    </row>
    <row r="84" spans="1:5" ht="85.95" customHeight="1" thickBot="1" x14ac:dyDescent="0.35">
      <c r="A84" s="40"/>
      <c r="B84" s="41"/>
      <c r="C84" s="78" t="s">
        <v>62</v>
      </c>
      <c r="D84" s="77"/>
      <c r="E84" s="49">
        <f>E85</f>
        <v>400000</v>
      </c>
    </row>
    <row r="85" spans="1:5" ht="30" customHeight="1" thickBot="1" x14ac:dyDescent="0.35">
      <c r="A85" s="42" t="s">
        <v>63</v>
      </c>
      <c r="B85" s="43"/>
      <c r="C85" s="64" t="s">
        <v>12</v>
      </c>
      <c r="D85" s="66"/>
      <c r="E85" s="50">
        <v>400000</v>
      </c>
    </row>
    <row r="86" spans="1:5" ht="60.6" customHeight="1" thickBot="1" x14ac:dyDescent="0.35">
      <c r="A86" s="40"/>
      <c r="B86" s="41"/>
      <c r="C86" s="78" t="s">
        <v>64</v>
      </c>
      <c r="D86" s="77"/>
      <c r="E86" s="49">
        <f>E87</f>
        <v>578000</v>
      </c>
    </row>
    <row r="87" spans="1:5" ht="30" customHeight="1" thickBot="1" x14ac:dyDescent="0.35">
      <c r="A87" s="42" t="s">
        <v>63</v>
      </c>
      <c r="B87" s="43"/>
      <c r="C87" s="64" t="s">
        <v>12</v>
      </c>
      <c r="D87" s="66"/>
      <c r="E87" s="50">
        <v>578000</v>
      </c>
    </row>
    <row r="88" spans="1:5" ht="60" customHeight="1" thickBot="1" x14ac:dyDescent="0.35">
      <c r="A88" s="40"/>
      <c r="B88" s="41"/>
      <c r="C88" s="78" t="s">
        <v>65</v>
      </c>
      <c r="D88" s="77"/>
      <c r="E88" s="49">
        <f>E89</f>
        <v>700000</v>
      </c>
    </row>
    <row r="89" spans="1:5" ht="30" customHeight="1" thickBot="1" x14ac:dyDescent="0.35">
      <c r="A89" s="92" t="s">
        <v>63</v>
      </c>
      <c r="B89" s="95"/>
      <c r="C89" s="64" t="s">
        <v>12</v>
      </c>
      <c r="D89" s="66"/>
      <c r="E89" s="50">
        <f>500000+200000</f>
        <v>700000</v>
      </c>
    </row>
    <row r="90" spans="1:5" ht="18.600000000000001" customHeight="1" thickBot="1" x14ac:dyDescent="0.35">
      <c r="A90" s="93"/>
      <c r="B90" s="96"/>
      <c r="C90" s="98" t="s">
        <v>66</v>
      </c>
      <c r="D90" s="99"/>
      <c r="E90" s="50">
        <v>500000</v>
      </c>
    </row>
    <row r="91" spans="1:5" ht="18.600000000000001" customHeight="1" thickBot="1" x14ac:dyDescent="0.35">
      <c r="A91" s="94"/>
      <c r="B91" s="97"/>
      <c r="C91" s="98" t="s">
        <v>67</v>
      </c>
      <c r="D91" s="99"/>
      <c r="E91" s="50">
        <v>200000</v>
      </c>
    </row>
    <row r="92" spans="1:5" ht="64.2" customHeight="1" thickBot="1" x14ac:dyDescent="0.35">
      <c r="A92" s="40"/>
      <c r="B92" s="41"/>
      <c r="C92" s="78" t="s">
        <v>68</v>
      </c>
      <c r="D92" s="77"/>
      <c r="E92" s="49">
        <f>E93</f>
        <v>500000</v>
      </c>
    </row>
    <row r="93" spans="1:5" ht="30" customHeight="1" thickBot="1" x14ac:dyDescent="0.35">
      <c r="A93" s="42" t="s">
        <v>63</v>
      </c>
      <c r="B93" s="43"/>
      <c r="C93" s="64" t="s">
        <v>12</v>
      </c>
      <c r="D93" s="66"/>
      <c r="E93" s="50">
        <v>500000</v>
      </c>
    </row>
    <row r="94" spans="1:5" ht="68.400000000000006" customHeight="1" thickBot="1" x14ac:dyDescent="0.35">
      <c r="A94" s="40"/>
      <c r="B94" s="41"/>
      <c r="C94" s="78" t="s">
        <v>69</v>
      </c>
      <c r="D94" s="77"/>
      <c r="E94" s="49">
        <f>E95</f>
        <v>250000</v>
      </c>
    </row>
    <row r="95" spans="1:5" ht="30" customHeight="1" thickBot="1" x14ac:dyDescent="0.35">
      <c r="A95" s="42" t="s">
        <v>63</v>
      </c>
      <c r="B95" s="43"/>
      <c r="C95" s="64" t="s">
        <v>12</v>
      </c>
      <c r="D95" s="66"/>
      <c r="E95" s="50">
        <v>250000</v>
      </c>
    </row>
    <row r="96" spans="1:5" ht="52.2" customHeight="1" thickBot="1" x14ac:dyDescent="0.35">
      <c r="A96" s="40"/>
      <c r="B96" s="41"/>
      <c r="C96" s="102" t="s">
        <v>70</v>
      </c>
      <c r="D96" s="103"/>
      <c r="E96" s="49">
        <f>E97</f>
        <v>450000</v>
      </c>
    </row>
    <row r="97" spans="1:5" ht="30" customHeight="1" thickBot="1" x14ac:dyDescent="0.35">
      <c r="A97" s="42" t="s">
        <v>63</v>
      </c>
      <c r="B97" s="43"/>
      <c r="C97" s="64" t="s">
        <v>12</v>
      </c>
      <c r="D97" s="66"/>
      <c r="E97" s="50">
        <f>250000+200000</f>
        <v>450000</v>
      </c>
    </row>
    <row r="98" spans="1:5" ht="30" customHeight="1" thickBot="1" x14ac:dyDescent="0.35">
      <c r="A98" s="42"/>
      <c r="B98" s="43"/>
      <c r="C98" s="98" t="s">
        <v>79</v>
      </c>
      <c r="D98" s="99"/>
      <c r="E98" s="50">
        <v>450000</v>
      </c>
    </row>
    <row r="99" spans="1:5" ht="68.400000000000006" customHeight="1" thickBot="1" x14ac:dyDescent="0.35">
      <c r="A99" s="40"/>
      <c r="B99" s="41"/>
      <c r="C99" s="102" t="s">
        <v>71</v>
      </c>
      <c r="D99" s="103"/>
      <c r="E99" s="49">
        <f>E100</f>
        <v>200000</v>
      </c>
    </row>
    <row r="100" spans="1:5" ht="30" customHeight="1" thickBot="1" x14ac:dyDescent="0.35">
      <c r="A100" s="42" t="s">
        <v>63</v>
      </c>
      <c r="B100" s="43"/>
      <c r="C100" s="64" t="s">
        <v>12</v>
      </c>
      <c r="D100" s="66"/>
      <c r="E100" s="50">
        <v>200000</v>
      </c>
    </row>
    <row r="101" spans="1:5" s="13" customFormat="1" ht="23.4" customHeight="1" thickBot="1" x14ac:dyDescent="0.35">
      <c r="A101" s="58" t="s">
        <v>72</v>
      </c>
      <c r="B101" s="59"/>
      <c r="C101" s="59"/>
      <c r="D101" s="59"/>
      <c r="E101" s="60"/>
    </row>
    <row r="102" spans="1:5" s="13" customFormat="1" ht="21.6" customHeight="1" thickBot="1" x14ac:dyDescent="0.35">
      <c r="A102" s="40" t="s">
        <v>50</v>
      </c>
      <c r="B102" s="41">
        <v>9770</v>
      </c>
      <c r="C102" s="61" t="s">
        <v>51</v>
      </c>
      <c r="D102" s="63"/>
      <c r="E102" s="24">
        <f>E103+E105</f>
        <v>1588900</v>
      </c>
    </row>
    <row r="103" spans="1:5" s="13" customFormat="1" ht="64.2" customHeight="1" thickBot="1" x14ac:dyDescent="0.35">
      <c r="A103" s="40"/>
      <c r="B103" s="41"/>
      <c r="C103" s="90" t="s">
        <v>54</v>
      </c>
      <c r="D103" s="91"/>
      <c r="E103" s="24">
        <f>E104</f>
        <v>1208900</v>
      </c>
    </row>
    <row r="104" spans="1:5" ht="28.95" customHeight="1" thickBot="1" x14ac:dyDescent="0.35">
      <c r="A104" s="42" t="s">
        <v>20</v>
      </c>
      <c r="B104" s="43"/>
      <c r="C104" s="64" t="s">
        <v>53</v>
      </c>
      <c r="D104" s="66"/>
      <c r="E104" s="44">
        <f>159036.02+1049863.98</f>
        <v>1208900</v>
      </c>
    </row>
    <row r="105" spans="1:5" ht="58.2" customHeight="1" thickBot="1" x14ac:dyDescent="0.35">
      <c r="A105" s="42"/>
      <c r="B105" s="43"/>
      <c r="C105" s="78" t="s">
        <v>73</v>
      </c>
      <c r="D105" s="77"/>
      <c r="E105" s="24">
        <f>E106</f>
        <v>380000</v>
      </c>
    </row>
    <row r="106" spans="1:5" ht="28.95" customHeight="1" thickBot="1" x14ac:dyDescent="0.35">
      <c r="A106" s="42" t="s">
        <v>20</v>
      </c>
      <c r="B106" s="43"/>
      <c r="C106" s="64" t="s">
        <v>53</v>
      </c>
      <c r="D106" s="66"/>
      <c r="E106" s="44">
        <v>380000</v>
      </c>
    </row>
    <row r="107" spans="1:5" ht="61.2" customHeight="1" thickBot="1" x14ac:dyDescent="0.35">
      <c r="A107" s="40" t="s">
        <v>60</v>
      </c>
      <c r="B107" s="41">
        <v>9800</v>
      </c>
      <c r="C107" s="100" t="s">
        <v>61</v>
      </c>
      <c r="D107" s="101"/>
      <c r="E107" s="24">
        <f>E110+E108+E112</f>
        <v>472000</v>
      </c>
    </row>
    <row r="108" spans="1:5" ht="64.2" customHeight="1" thickBot="1" x14ac:dyDescent="0.35">
      <c r="A108" s="40"/>
      <c r="B108" s="41"/>
      <c r="C108" s="78" t="s">
        <v>64</v>
      </c>
      <c r="D108" s="77"/>
      <c r="E108" s="49">
        <f>E109</f>
        <v>22000</v>
      </c>
    </row>
    <row r="109" spans="1:5" ht="28.95" customHeight="1" thickBot="1" x14ac:dyDescent="0.35">
      <c r="A109" s="42" t="s">
        <v>63</v>
      </c>
      <c r="B109" s="43"/>
      <c r="C109" s="64" t="s">
        <v>12</v>
      </c>
      <c r="D109" s="66"/>
      <c r="E109" s="50">
        <v>22000</v>
      </c>
    </row>
    <row r="110" spans="1:5" ht="64.2" customHeight="1" thickBot="1" x14ac:dyDescent="0.35">
      <c r="A110" s="40"/>
      <c r="B110" s="41"/>
      <c r="C110" s="102" t="s">
        <v>74</v>
      </c>
      <c r="D110" s="103"/>
      <c r="E110" s="49">
        <f>E111</f>
        <v>250000</v>
      </c>
    </row>
    <row r="111" spans="1:5" ht="28.95" customHeight="1" thickBot="1" x14ac:dyDescent="0.35">
      <c r="A111" s="42" t="s">
        <v>63</v>
      </c>
      <c r="B111" s="43"/>
      <c r="C111" s="64" t="s">
        <v>12</v>
      </c>
      <c r="D111" s="66"/>
      <c r="E111" s="50">
        <v>250000</v>
      </c>
    </row>
    <row r="112" spans="1:5" ht="64.8" customHeight="1" thickBot="1" x14ac:dyDescent="0.35">
      <c r="A112" s="40"/>
      <c r="B112" s="41"/>
      <c r="C112" s="102" t="s">
        <v>75</v>
      </c>
      <c r="D112" s="103"/>
      <c r="E112" s="49">
        <f>E113</f>
        <v>200000</v>
      </c>
    </row>
    <row r="113" spans="1:6" ht="28.95" customHeight="1" thickBot="1" x14ac:dyDescent="0.35">
      <c r="A113" s="42" t="s">
        <v>63</v>
      </c>
      <c r="B113" s="43"/>
      <c r="C113" s="64" t="s">
        <v>12</v>
      </c>
      <c r="D113" s="66"/>
      <c r="E113" s="50">
        <v>200000</v>
      </c>
    </row>
    <row r="114" spans="1:6" ht="14.4" customHeight="1" thickBot="1" x14ac:dyDescent="0.35">
      <c r="A114" s="16"/>
      <c r="B114" s="43"/>
      <c r="C114" s="51"/>
      <c r="D114" s="52"/>
      <c r="E114" s="44"/>
    </row>
    <row r="115" spans="1:6" s="13" customFormat="1" ht="25.2" customHeight="1" thickBot="1" x14ac:dyDescent="0.35">
      <c r="A115" s="53" t="s">
        <v>33</v>
      </c>
      <c r="B115" s="54" t="s">
        <v>33</v>
      </c>
      <c r="C115" s="58" t="s">
        <v>34</v>
      </c>
      <c r="D115" s="60"/>
      <c r="E115" s="24">
        <f>E116+E117</f>
        <v>10027008</v>
      </c>
      <c r="F115" s="34"/>
    </row>
    <row r="116" spans="1:6" ht="18.600000000000001" thickBot="1" x14ac:dyDescent="0.35">
      <c r="A116" s="37" t="s">
        <v>33</v>
      </c>
      <c r="B116" s="38" t="s">
        <v>33</v>
      </c>
      <c r="C116" s="79" t="s">
        <v>35</v>
      </c>
      <c r="D116" s="81"/>
      <c r="E116" s="44">
        <f>E65+E72+E83</f>
        <v>7966108</v>
      </c>
      <c r="F116" s="34"/>
    </row>
    <row r="117" spans="1:6" ht="23.4" customHeight="1" thickBot="1" x14ac:dyDescent="0.35">
      <c r="A117" s="37" t="s">
        <v>33</v>
      </c>
      <c r="B117" s="38" t="s">
        <v>33</v>
      </c>
      <c r="C117" s="79" t="s">
        <v>36</v>
      </c>
      <c r="D117" s="81"/>
      <c r="E117" s="44">
        <f>E102+E107</f>
        <v>2060900</v>
      </c>
      <c r="F117" s="34"/>
    </row>
    <row r="118" spans="1:6" ht="18" x14ac:dyDescent="0.3">
      <c r="A118" s="55"/>
      <c r="B118" s="55"/>
    </row>
    <row r="121" spans="1:6" ht="18" x14ac:dyDescent="0.35">
      <c r="A121" s="56" t="s">
        <v>77</v>
      </c>
      <c r="B121" s="57"/>
      <c r="C121" s="57"/>
      <c r="D121" s="105" t="s">
        <v>76</v>
      </c>
      <c r="E121" s="105"/>
    </row>
    <row r="123" spans="1:6" ht="54" customHeight="1" x14ac:dyDescent="0.3"/>
    <row r="125" spans="1:6" ht="15.6" x14ac:dyDescent="0.3">
      <c r="A125" s="104"/>
      <c r="B125" s="104"/>
      <c r="C125" s="104"/>
      <c r="D125" s="104"/>
      <c r="E125" s="104"/>
    </row>
  </sheetData>
  <mergeCells count="110">
    <mergeCell ref="A125:E125"/>
    <mergeCell ref="C112:D112"/>
    <mergeCell ref="C113:D113"/>
    <mergeCell ref="C115:D115"/>
    <mergeCell ref="C116:D116"/>
    <mergeCell ref="C117:D117"/>
    <mergeCell ref="D121:E121"/>
    <mergeCell ref="C106:D106"/>
    <mergeCell ref="C107:D107"/>
    <mergeCell ref="C108:D108"/>
    <mergeCell ref="C109:D109"/>
    <mergeCell ref="C110:D110"/>
    <mergeCell ref="C111:D111"/>
    <mergeCell ref="C100:D100"/>
    <mergeCell ref="A101:E101"/>
    <mergeCell ref="C102:D102"/>
    <mergeCell ref="C103:D103"/>
    <mergeCell ref="C104:D104"/>
    <mergeCell ref="C105:D105"/>
    <mergeCell ref="C93:D93"/>
    <mergeCell ref="C94:D94"/>
    <mergeCell ref="C95:D95"/>
    <mergeCell ref="C96:D96"/>
    <mergeCell ref="C97:D97"/>
    <mergeCell ref="C99:D99"/>
    <mergeCell ref="C98:D98"/>
    <mergeCell ref="A89:A91"/>
    <mergeCell ref="B89:B91"/>
    <mergeCell ref="C89:D89"/>
    <mergeCell ref="C90:D90"/>
    <mergeCell ref="C91:D91"/>
    <mergeCell ref="C92:D92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C70:D70"/>
    <mergeCell ref="B58:D58"/>
    <mergeCell ref="B59:D59"/>
    <mergeCell ref="A60:E60"/>
    <mergeCell ref="C62:D62"/>
    <mergeCell ref="C63:D63"/>
    <mergeCell ref="A64:E64"/>
    <mergeCell ref="B51:D51"/>
    <mergeCell ref="B52:D52"/>
    <mergeCell ref="B53:D53"/>
    <mergeCell ref="B54:D54"/>
    <mergeCell ref="B56:D56"/>
    <mergeCell ref="B57:D57"/>
    <mergeCell ref="A45:E45"/>
    <mergeCell ref="B46:D46"/>
    <mergeCell ref="B47:D47"/>
    <mergeCell ref="B48:D48"/>
    <mergeCell ref="B49:D49"/>
    <mergeCell ref="B50:D50"/>
    <mergeCell ref="B39:D39"/>
    <mergeCell ref="B40:D40"/>
    <mergeCell ref="B41:D41"/>
    <mergeCell ref="B42:D42"/>
    <mergeCell ref="B43:D43"/>
    <mergeCell ref="B44:D44"/>
    <mergeCell ref="B33:D33"/>
    <mergeCell ref="B34:D34"/>
    <mergeCell ref="B35:D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21:D21"/>
    <mergeCell ref="B22:D22"/>
    <mergeCell ref="B23:D23"/>
    <mergeCell ref="B24:D24"/>
    <mergeCell ref="B25:D25"/>
    <mergeCell ref="B26:D26"/>
    <mergeCell ref="A15:E15"/>
    <mergeCell ref="B16:D16"/>
    <mergeCell ref="B17:D17"/>
    <mergeCell ref="B18:D18"/>
    <mergeCell ref="B19:D19"/>
    <mergeCell ref="B20:D20"/>
    <mergeCell ref="A6:E6"/>
    <mergeCell ref="A7:E7"/>
    <mergeCell ref="A8:E8"/>
    <mergeCell ref="A10:E10"/>
    <mergeCell ref="B13:D13"/>
    <mergeCell ref="B14:D14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>&amp;C
&amp;P&amp;R
Продовження додатка 4</oddHeader>
  </headerFooter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07.11 №8-66</vt:lpstr>
      <vt:lpstr>'сесія 07.11 №8-66'!Заголовки_для_друку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2025-11-06T08:50:47Z</cp:lastPrinted>
  <dcterms:created xsi:type="dcterms:W3CDTF">2025-10-10T08:24:01Z</dcterms:created>
  <dcterms:modified xsi:type="dcterms:W3CDTF">2025-11-06T08:50:52Z</dcterms:modified>
</cp:coreProperties>
</file>